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t3\E DATA-ΜΕΤΑΘΕΣΕΙΣ-ΑΠΟΣΠΑΣΕΙΣ\ΤΣΕ\ΤΣΕ 2026\ΠΡΑΞΗ 9η_29-09-2026\1.ΚΑΤΑΡΤΙΣΗ ΑΝΑΠΡΟΣΑΡΜΟΣΜΕΝΟΥ ΠΡΟΣΩΡΙΝΟΥ ΕΝΙΑΟΥ ΑΞΙΟΛΟΓΙΚΟΥ ΠΙΝΑΚΑ ΔΙΕΥΘΥΝΤΩΝ\"/>
    </mc:Choice>
  </mc:AlternateContent>
  <xr:revisionPtr revIDLastSave="0" documentId="13_ncr:1_{F6E81390-5FF7-4C98-85F2-53F4AFF8C4B0}" xr6:coauthVersionLast="47" xr6:coauthVersionMax="47" xr10:uidLastSave="{00000000-0000-0000-0000-000000000000}"/>
  <bookViews>
    <workbookView xWindow="-120" yWindow="-120" windowWidth="29040" windowHeight="15720" xr2:uid="{001947A9-06B0-49DF-925E-A42548A6B43D}"/>
  </bookViews>
  <sheets>
    <sheet name="Προσωρινός αξιολογικός πίνακας" sheetId="1" r:id="rId1"/>
  </sheets>
  <definedNames>
    <definedName name="_xlnm.Print_Area" localSheetId="0">'Προσωρινός αξιολογικός πίνακας'!$A$1:$BK$8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E6" i="1" l="1"/>
  <c r="BE7" i="1"/>
  <c r="BE5" i="1"/>
  <c r="BA6" i="1" l="1"/>
  <c r="AF7" i="1" l="1"/>
  <c r="AF8" i="1"/>
  <c r="AF6" i="1"/>
  <c r="BE8" i="1" l="1"/>
  <c r="BA7" i="1" l="1"/>
  <c r="AW7" i="1"/>
  <c r="AQ7" i="1"/>
  <c r="AE7" i="1" s="1"/>
  <c r="X7" i="1"/>
  <c r="O7" i="1"/>
  <c r="E7" i="1"/>
  <c r="BA5" i="1"/>
  <c r="AW5" i="1"/>
  <c r="AQ5" i="1"/>
  <c r="AF5" i="1"/>
  <c r="X5" i="1"/>
  <c r="O5" i="1"/>
  <c r="E5" i="1"/>
  <c r="BA8" i="1"/>
  <c r="AW8" i="1"/>
  <c r="AQ8" i="1"/>
  <c r="AE8" i="1" s="1"/>
  <c r="X8" i="1"/>
  <c r="O8" i="1"/>
  <c r="E8" i="1"/>
  <c r="AW6" i="1"/>
  <c r="AV6" i="1" s="1"/>
  <c r="AU6" i="1" s="1"/>
  <c r="AQ6" i="1"/>
  <c r="AE6" i="1" s="1"/>
  <c r="X6" i="1"/>
  <c r="O6" i="1"/>
  <c r="E6" i="1"/>
  <c r="AV5" i="1" l="1"/>
  <c r="AU5" i="1" s="1"/>
  <c r="D6" i="1"/>
  <c r="C6" i="1" s="1"/>
  <c r="AV8" i="1"/>
  <c r="AU8" i="1" s="1"/>
  <c r="D8" i="1"/>
  <c r="AV7" i="1"/>
  <c r="AU7" i="1" s="1"/>
  <c r="D7" i="1"/>
  <c r="C7" i="1" s="1"/>
  <c r="AE5" i="1"/>
  <c r="D5" i="1" s="1"/>
  <c r="C5" i="1" l="1"/>
  <c r="C8" i="1"/>
</calcChain>
</file>

<file path=xl/sharedStrings.xml><?xml version="1.0" encoding="utf-8"?>
<sst xmlns="http://schemas.openxmlformats.org/spreadsheetml/2006/main" count="130" uniqueCount="130">
  <si>
    <t>α/α</t>
  </si>
  <si>
    <t>ΟΝΟΜΑΤΕΠΩΝΥΜΟ_x000D_
ΥΠΟΨΗΦΙΟΥ</t>
  </si>
  <si>
    <t>ΕΠΙΜΟΡΦΩΣΗ</t>
  </si>
  <si>
    <t>Τ.Π.Ε. Β Επιπέδου</t>
  </si>
  <si>
    <t>Τ.Π.Ε. Β1 Επιπέδου</t>
  </si>
  <si>
    <t>Άρθρα</t>
  </si>
  <si>
    <t>ΔΙΔΑΚΤΙΚΗ-ΣΥΜΒΟΥΛΕΥΤΙΚΗ ΚΑΘΟΔΗΓΗΣΗ</t>
  </si>
  <si>
    <t>Το ανώτατο όριο μοριοδότησης Δ/ντη, Υδ/ντή και Προϊσταμένου σχολικής μονάδας είναι 6.</t>
  </si>
  <si>
    <t>Ανώτατο_x000D_
όριο:</t>
  </si>
  <si>
    <t>ΣΥΝΟΛΟ_x000D_
ΜΟΡΙΩΝ_x000D_
(2)+(3)</t>
  </si>
  <si>
    <t>(2) =_x000D_
(2α)+(2β)+_x000D_
(2γ)+(2δ)+(2ε)</t>
  </si>
  <si>
    <t>(2α) = _x000D_
(2αα)+(2αβ)+(2αγ)+_x000D_
(2αδ)+(2αε)+(2αστ)+_x000D_
(2αζ)+(2αη)+(2αθ)</t>
  </si>
  <si>
    <t>(2αα)</t>
  </si>
  <si>
    <t>(2αβ)</t>
  </si>
  <si>
    <t>(2αγ)</t>
  </si>
  <si>
    <t>(2αδ)</t>
  </si>
  <si>
    <t>(2αε)</t>
  </si>
  <si>
    <t>(2αστ)</t>
  </si>
  <si>
    <t>(2αζ)</t>
  </si>
  <si>
    <t>(2αη)</t>
  </si>
  <si>
    <t>(2αθ)</t>
  </si>
  <si>
    <t>(2β) = _x000D_
(2βα)+(2ββ)+(2βγ)+_x000D_
(2βδ)+(2βε)+(2βστ)_x000D_
+(2βζ)+(2βη)</t>
  </si>
  <si>
    <t>(2βα)</t>
  </si>
  <si>
    <t>(2ββ)</t>
  </si>
  <si>
    <t>(2βγ)</t>
  </si>
  <si>
    <t>(2βδ)</t>
  </si>
  <si>
    <t>(2βε)</t>
  </si>
  <si>
    <t>(2βστ)</t>
  </si>
  <si>
    <t>(2βζ)</t>
  </si>
  <si>
    <t>(2βη)</t>
  </si>
  <si>
    <t>(2γ) = _x000D_
(2γα)+(2γβ)+_x000D_
(2γγ)+(2γδ)+_x000D_
(2γε)+(2γστ)</t>
  </si>
  <si>
    <t>(2γα)</t>
  </si>
  <si>
    <t>(2γβ)</t>
  </si>
  <si>
    <t>(2γγ)</t>
  </si>
  <si>
    <t>(2γδ)</t>
  </si>
  <si>
    <t>(2γε)</t>
  </si>
  <si>
    <t>(2γστ)</t>
  </si>
  <si>
    <t>(2δ) = _x000D_
(2δα)+(2δβ)</t>
  </si>
  <si>
    <t>(2δα) =_x000D_
(2δα.i)+(2δα.ii)+(2δα.iii)+_x000D_
(2δα.iv)+(2δα.v)+(2δα.vi)+_x000D_
(2δα.vii)+(2δα.viii)+_x000D_
(2δα.ix)+(2δα.x)</t>
  </si>
  <si>
    <t>(2δα.i)</t>
  </si>
  <si>
    <t>(2δα.ii)</t>
  </si>
  <si>
    <t>(2δα.iii)</t>
  </si>
  <si>
    <t>(2δα.iv)</t>
  </si>
  <si>
    <t>(2δα.v)</t>
  </si>
  <si>
    <t>(2δα.vi)</t>
  </si>
  <si>
    <t>(2δα.vii)</t>
  </si>
  <si>
    <t>(2δα.viii)</t>
  </si>
  <si>
    <t>(2δα.ix)</t>
  </si>
  <si>
    <t>(2δα.x)</t>
  </si>
  <si>
    <t>(2δβ) =_x000D_
(2δβ.i)+(2δβ.ii)</t>
  </si>
  <si>
    <t>(2δβ.i)</t>
  </si>
  <si>
    <t>(2δβ.ii)</t>
  </si>
  <si>
    <t>(2ε)</t>
  </si>
  <si>
    <t>(3) =_x000D_
[A]+(3δ)+(3ε)</t>
  </si>
  <si>
    <t>[Α] =_x000D_
(3α)+(3β)+_x000D_
(3γ)</t>
  </si>
  <si>
    <t>(3α) = _x000D_
(3αα)+(3αβ)</t>
  </si>
  <si>
    <t>(3αα)</t>
  </si>
  <si>
    <t>(3αβ)</t>
  </si>
  <si>
    <t>(3β)</t>
  </si>
  <si>
    <t>(3γ) = _x000D_
(3γα)+(3γβ)</t>
  </si>
  <si>
    <t>(3γα)</t>
  </si>
  <si>
    <t>(3γβ)</t>
  </si>
  <si>
    <t>(3δ)</t>
  </si>
  <si>
    <t>(3ε) = _x000D_
(3εα)+(3εβ)+_x000D_
(3εγ)+(3εδ)+_x000D_
(3εε)+(3εστ)</t>
  </si>
  <si>
    <t>(3εα)</t>
  </si>
  <si>
    <t>(3εβ)</t>
  </si>
  <si>
    <t>(3εγ)</t>
  </si>
  <si>
    <t>(3εδ)</t>
  </si>
  <si>
    <t>(3εε)</t>
  </si>
  <si>
    <t>(3εστ)</t>
  </si>
  <si>
    <t>ΣΠΥΡΟΠΟΥΛΟΣ ΔΗΜΗΤΡΙΟΣ</t>
  </si>
  <si>
    <t>ΔΙΟΙΚΗΤΙΚΗ -_x000D_ ΥΠΟΣΤΗΡΙΚΤΙΚΗ_x000D_ ΕΜΠΕΙΡΙΑ</t>
  </si>
  <si>
    <t>Προϊσταμένοι_x000D_ Τμήματος Υ.ΠΑΙ.Θ.,_x000D_ Προϊσταμένοι_x000D_ Εκπ/κων Θεμάτων, _x000D_ΚΕ.Δ.Α.Σ.Υ., Κ.Ε.Σ.Υ., κ.λ.π.,_x000D_ Σύμβουλοι Β' Ι.Ε.Π.,_x000D_ Δ/ντες &amp; Υδ/ντες Π.Ε.Κ.,_x000D_ Διευθυντές Σχολείων,k.λ.π.</t>
  </si>
  <si>
    <t>Προϊσταμένοι_x000D_ Νηπιαγωγείων &amp; _x000D_Ολιγοθεσίων Δ.Σ.,_x000D_Υποδιευθυντές _x000D_Σχολείων, _x000D_κ.λ.π</t>
  </si>
  <si>
    <t>ΚΕ.Δ.Α.Σ.Υ._x000D_ Κ.Ε.Σ.Υ._x000D_ Ε.Κ.Φ.Ε_x000D_ Σ.Σ.Ν._x000D_ ΚΕ. ΠΛΗ.ΝΕ.Τ._x000D_ κ.λ.π.</t>
  </si>
  <si>
    <t>Απόσπαση_x000D_ σε υπηρεσίες_x000D_ Υ.ΠΑΙ.Θ.</t>
  </si>
  <si>
    <t>Δ/ντες Εκπ/σης,_x000D_Προϊσταμένοι_x000D_ Γραφείων Εκπ/σης, _x000D_Σύμβουλοι Α' Ι.Ε.Π.,_x000D_Πάρεδροι Π.Ι.,_x000D_κ.λ.π.</t>
  </si>
  <si>
    <t>Περιφ. Δ/ντες,_x000D_Συντονιστές_x000D_ Εκπ/σης Εξωτερ.,_x000D_Προϊσταμένοι_x000D_ Δ/νσης Υ.ΠΑΙ.Θ.</t>
  </si>
  <si>
    <t>ΣΥΜΒΟΥΛΕΥΤΙΚΟ -_x000D_ ΚΑΘΟΔΗΓΗΤΙΚΟ_x000D_ ΕΡΓΟ</t>
  </si>
  <si>
    <t>Ε.Ε._x000D_ και_x000D_ ΔΙΕΘΝΕΙΣ_x000D_ ΟΡΓΑΝΙΣΜΟΙ</t>
  </si>
  <si>
    <t>Ι.Ε.Π._x000D_ Π.Ι._x000D_ Α.Ε.Ι._x000D_ κ.λ.π.</t>
  </si>
  <si>
    <t>ΣΥΜΜΕΤΟΧΗ_x000D_ σε_x000D_ ΕΡΕΥΝΗΤΙΚΑ_x000D_ ΠΡΟΓΡΑΜΜΑΤΑ</t>
  </si>
  <si>
    <t>ΠΑΡΟΧΗ_x000D_ ΕΠΙΜΟΡΦΩΤΙΚΟΥ_x000D_ ΕΡΓΟΥ</t>
  </si>
  <si>
    <t>ΔΙΔΑΚΤΙΚΗ _x000D_ΕΜΠΕΙΡΙΑ_x000D_ σε πειραματικά_x000D_ σχολεία_x000D_ (επιπλέον_x000D_ μοριοδότηση)</t>
  </si>
  <si>
    <t>ΔΙΔΑΚΤΙΚΗ _x000D_ΕΜΠΕΙΡΙΑ_x000D_ σε σχολικές μονάδες, κ.λ.π.</t>
  </si>
  <si>
    <t>ΔΙΔΑΚΤΙΚΗ_x000D_ ΕΜΠΕΙΡΙΑ</t>
  </si>
  <si>
    <t>Ανώτατο_x000D_ όριο_x000D_ περ. α) έως γ)</t>
  </si>
  <si>
    <t>ΔΙΔΑΚΤΙΚΟ_x000D_ ΕΡΓΟ_x000D_ στην_x000D_ ΑΝΩΤΑΤΗ</t>
  </si>
  <si>
    <t>ΑΡΘΡΑ_x000D_ ΕΛΛΗΝΙΚΩΝ_x000D_ ΠΕΡΙΟΔΙΚΩΝ_x000D_ (ΙSSΝ)</t>
  </si>
  <si>
    <t>ΑΡΘΡΑ_x000D_ ΔΙΕΘΝΩΝ_x000D_ ΠΕΡΙΟΔΙΚΩΝ_x000D_ (ΙSSΝ)</t>
  </si>
  <si>
    <t>ΔΗΜΙΟΥΡΓΙΑ_x000D_ ΕΠΙΜΟΡΦΩΤΙΚΟΥ_x000D_ ΥΛΙΚΟΥ</t>
  </si>
  <si>
    <t>ΔΗΜΙΟΥΡΓΙΑ_x000D_ ΕΚΠΑΙΔΕΥΤΙΚΟΥ_x000D_ ΛΟΓΙΣΜΙΚΟΥ</t>
  </si>
  <si>
    <t>ΟΜΑΔΑ ΣΥΝΤΑΞΗΣ_x000D_ Α.Π.Σ. - Δ.Ε.Π.Π.Σ._x000D_ κ.λ.π.</t>
  </si>
  <si>
    <t>ΣΧΟΛΙΚΟ_x000D_ ΕΓΧΕΙΡΙΔΙΟ_x000D_ ή_x000D_ ΔΙΔΑΚΤΙΚΟ_x000D_ ΒΙΒΛΙΟ</t>
  </si>
  <si>
    <t>ΠΡΑΚΤΙΚΑ _x000D_ΕΛΛΗΝΙΚΩΝ_x000D_ ΣΥΝΕΔΡΙΩΝ_x000D_ (ΙSΒΝ ή _x000D_ISSN)</t>
  </si>
  <si>
    <t>ΠΡΑΚΤΙΚΑ _x000D_ΔΙΕΘΝΩΝ_x000D_ ΣΥΝΕΔΡΙΩΝ_x000D_ (ΙSΒΝ ή _x000D_ISSN)</t>
  </si>
  <si>
    <t>ΚΕΦΑΛΑΙΑ_x000D_ ΤΟΜΩΝ_x000D_ ΕΛΛΗΝΙΚΩΝ_x000D_ ΟΙΚΩΝ_x000D_ (ΙSΒΝ)</t>
  </si>
  <si>
    <t>ΚΕΦΑΛΑΙΑ_x000D_ ΤΟΜΩΝ_x000D_ ΔΙΕΘΝΩΝ_x000D_ ΟΙΚΩΝ_x000D_ (ΙSΒΝ)</t>
  </si>
  <si>
    <t>ΒΙΒΛΙΑ_x000D_ ΕΛΛΗΝΙΚΩΝ_x000D_ ΟΙΚΩΝ_x000D_ (ΙSΒΝ)</t>
  </si>
  <si>
    <t>ΒΙΒΛΙΑ_x000D_ ΔΙΕΘΝΩΝ_x000D_ ΟΙΚΩΝ_x000D_ (ΙSΒΝ)</t>
  </si>
  <si>
    <t>Βιβλία, Συλλογικοί Τόμοι,_x000D_Πρακτικά Συνεδρίων, _x000D_Επιμορφωτικό Υλικό</t>
  </si>
  <si>
    <t>ΣΥΓΓΡΑΦΙΚΟ -_x000D_ ΕΡΕΥΝΗΤΙΚΟ_x000D_ ΕΡΓΟ</t>
  </si>
  <si>
    <t>2η ΞΕΝΗ_x000D_ ΓΛΩΣΣΑ_x000D_ (Β2)</t>
  </si>
  <si>
    <t>2η ΞΕΝΗ_x000D_ ΓΛΩΣΣΑ_x000D_ (Γ1)</t>
  </si>
  <si>
    <t>2η ΞΕΝΗ_x000D_ ΓΛΩΣΣΑ_x000D_(Γ2)</t>
  </si>
  <si>
    <t>1η ΞΕΝΗ_x000D_ ΓΛΩΣΣΑ_x000D_ (Β2)</t>
  </si>
  <si>
    <t>1η ΞΕΝΗ_x000D_ ΓΛΩΣΣΑ_x000D_ (Γ1)</t>
  </si>
  <si>
    <t>1η ΞΕΝΗ_x000D_ ΓΛΩΣΣΑ_x000D_ (Γ2)</t>
  </si>
  <si>
    <t>ΞΕΝΕΣ_x000D_ ΓΛΩΣΣΕΣ</t>
  </si>
  <si>
    <t xml:space="preserve">Θεματικές_x000D_ Ενότητες_x000D_ Ε.Α.Π. </t>
  </si>
  <si>
    <t>Μείζον_x000D_ Πρόγραμμα_x000D_ Επιμόρφωσης _x000D_ Εκπαιδευτικών</t>
  </si>
  <si>
    <t xml:space="preserve">Ε.Κ.Δ.Δ.Α._x000D_ Δ.Ο.Ε._x000D_ Ο.Λ.Μ.Ε. </t>
  </si>
  <si>
    <t>ΠΕ.Κ.Ε.Σ._x000D_ Π.Ε.Κ._x000D_ Ι.Ε.Π. _x000D_ Π.Ι._x000D_ Ο.ΕΠ.ΕΚ._x000D_ κ.λ.π.</t>
  </si>
  <si>
    <t>Α.Ε.Ι._x000D_ (τουλάχιστον 300 ώρες ή_x000D_ 9 μήνες)</t>
  </si>
  <si>
    <t xml:space="preserve">Σ.Ε.Λ.Μ.Ε._x000D_ Σ.Ε.Λ.Δ.Ε._x000D_ Α.Σ.ΠΑΙ.Τ.Ε._x000D_ Σ.Ε.Λ.Ε.Τ.Ε. </t>
  </si>
  <si>
    <t xml:space="preserve">3ο ΠΤΥΧΙΟ_x000D_ (Α.Ε.Ι. ή_x000D_ Τ.Ε.Ι.) </t>
  </si>
  <si>
    <t xml:space="preserve">ΠΤΥΧΙΟ_x000D_ Ε.Σ.Δ.Δ.Α. </t>
  </si>
  <si>
    <t>2ο ΠΤΥΧΙΟ_x000D_ (Τ.Ε.Ι. &lt; 4-ετές)</t>
  </si>
  <si>
    <t>2ο ΠΤΥΧΙΟ_x000D_ (Α.Ε.Ι. ή _x000D_Τ.Ε.Ι. 4-ετές)</t>
  </si>
  <si>
    <t xml:space="preserve">ΤΙΤΛΟΣ_x000D_ ΔΙΔΑΣΚΑΛΕΙΟΥ_x000D_ ΜΕΤΕΚΠΑΙΔΕΥΣΗΣ </t>
  </si>
  <si>
    <t>ΜΕΤΑΠΤΥΧΙΑΚΟ_x000D_ ΔΙΠΛΩΜΑ_x000D_ (2ο ή _x000D_ μη συναφές)</t>
  </si>
  <si>
    <t>ΜΕΤΑΠΤΥΧΙΑΚΟ_x000D_ ΔΙΠΛΩΜΑ_x000D_ (1ο - συναφές)</t>
  </si>
  <si>
    <t>ΔΙΔΑΚΤΟΡΙΚΟ_x000D_ ΔΙΠΛΩΜΑ_x000D_ (2ο ή _x000D_ μη συναφές)</t>
  </si>
  <si>
    <t>ΔΙΔΑΚΤΟΡΙΚΟ_x000D_ ΔΙΠΛΩΜΑ_x000D_ (1ο - συναφές)</t>
  </si>
  <si>
    <t>ΤΙΤΛΟΙ_x000D_ ΣΠΟΥΔΩΝ</t>
  </si>
  <si>
    <t xml:space="preserve">ΕΠΙΣΤΗΜΟΝΙΚΗ -_x000D_ ΠΑΙΔΑΓΩΓΙΚΗ ΣΥΓΚΡΟΤΗΣΗ </t>
  </si>
  <si>
    <t>ΤΙΤΛΟΣ_x000D_ ΚΡΙΤΗΡΙΟΥ</t>
  </si>
  <si>
    <t>ΒΑΒΟΥΡΗ ΒΑΣΙΛΙΚΗ</t>
  </si>
  <si>
    <t>ΤΣΙΤΣΙΡΙΓΚΑ ΙΩΑΝΝΑ</t>
  </si>
  <si>
    <t>ΝΤΕΛΛΑ ΟΛΓΑ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</si>
</sst>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"/>
    <numFmt numFmtId="165" formatCode="#,##0.0;;"/>
    <numFmt numFmtId="166" formatCode="#,##0.00;;"/>
    <numFmt numFmtId="167" formatCode="#,##0.000;;"/>
    <numFmt numFmtId="168" formatCode="#,##0.0000;;"/>
  </numFmts>
  <fonts count="6" x14ac:knownFonts="1">
    <font>
      <sz val="11"/>
      <name val="Calibri"/>
    </font>
    <font>
      <b/>
      <sz val="11"/>
      <name val="Calibri"/>
      <family val="2"/>
      <charset val="161"/>
    </font>
    <font>
      <b/>
      <u/>
      <sz val="11"/>
      <name val="Calibri"/>
      <family val="2"/>
      <charset val="161"/>
    </font>
    <font>
      <b/>
      <u/>
      <sz val="11"/>
      <name val="Calibri"/>
      <family val="2"/>
      <charset val="161"/>
    </font>
    <font>
      <sz val="11"/>
      <name val="Calibri"/>
      <family val="2"/>
      <charset val="161"/>
    </font>
    <font>
      <b/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00"/>
      </patternFill>
    </fill>
    <fill>
      <patternFill patternType="solid">
        <fgColor rgb="FFFFC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2" xfId="0" applyFont="1" applyBorder="1" applyAlignment="1" applyProtection="1">
      <alignment horizontal="center" vertical="center" textRotation="90" wrapText="1"/>
    </xf>
    <xf numFmtId="0" fontId="0" fillId="0" borderId="0" xfId="0" applyAlignment="1" applyProtection="1">
      <alignment textRotation="90"/>
    </xf>
    <xf numFmtId="0" fontId="1" fillId="2" borderId="2" xfId="0" applyFont="1" applyFill="1" applyBorder="1" applyAlignment="1" applyProtection="1">
      <alignment horizontal="center" vertical="center" textRotation="90" wrapText="1"/>
    </xf>
    <xf numFmtId="0" fontId="1" fillId="3" borderId="2" xfId="0" applyFont="1" applyFill="1" applyBorder="1" applyAlignment="1" applyProtection="1">
      <alignment horizontal="center" vertical="center" textRotation="90" wrapText="1"/>
    </xf>
    <xf numFmtId="0" fontId="1" fillId="4" borderId="2" xfId="0" applyFont="1" applyFill="1" applyBorder="1" applyAlignment="1" applyProtection="1">
      <alignment horizontal="center" vertical="center" textRotation="90" wrapText="1"/>
    </xf>
    <xf numFmtId="0" fontId="1" fillId="0" borderId="3" xfId="0" applyFont="1" applyBorder="1" applyAlignment="1" applyProtection="1">
      <alignment horizontal="center" vertical="center" textRotation="90" wrapText="1"/>
    </xf>
    <xf numFmtId="0" fontId="4" fillId="0" borderId="1" xfId="0" applyFont="1" applyBorder="1" applyAlignment="1" applyProtection="1">
      <alignment horizontal="center" vertical="center" textRotation="90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167" fontId="0" fillId="0" borderId="1" xfId="0" applyNumberFormat="1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Protection="1"/>
    <xf numFmtId="168" fontId="0" fillId="0" borderId="1" xfId="0" applyNumberFormat="1" applyFill="1" applyBorder="1" applyAlignment="1" applyProtection="1">
      <alignment horizontal="center"/>
    </xf>
    <xf numFmtId="164" fontId="0" fillId="0" borderId="1" xfId="0" applyNumberFormat="1" applyFill="1" applyBorder="1" applyAlignment="1" applyProtection="1">
      <alignment horizontal="center"/>
    </xf>
    <xf numFmtId="165" fontId="0" fillId="0" borderId="1" xfId="0" applyNumberFormat="1" applyFill="1" applyBorder="1" applyAlignment="1" applyProtection="1">
      <alignment horizontal="center"/>
    </xf>
    <xf numFmtId="166" fontId="0" fillId="0" borderId="1" xfId="0" applyNumberFormat="1" applyFill="1" applyBorder="1" applyAlignment="1" applyProtection="1">
      <alignment horizontal="center"/>
    </xf>
    <xf numFmtId="0" fontId="0" fillId="0" borderId="0" xfId="0" applyFill="1" applyProtection="1"/>
    <xf numFmtId="0" fontId="0" fillId="0" borderId="1" xfId="0" applyFill="1" applyBorder="1" applyProtection="1"/>
    <xf numFmtId="0" fontId="0" fillId="0" borderId="7" xfId="0" applyFill="1" applyBorder="1" applyProtection="1"/>
    <xf numFmtId="0" fontId="4" fillId="0" borderId="1" xfId="0" applyFont="1" applyBorder="1" applyAlignment="1" applyProtection="1">
      <alignment horizontal="center" vertical="center" textRotation="90" wrapText="1"/>
    </xf>
    <xf numFmtId="0" fontId="0" fillId="0" borderId="1" xfId="0" applyBorder="1" applyAlignment="1" applyProtection="1">
      <alignment horizontal="center" vertical="center" textRotation="90"/>
    </xf>
    <xf numFmtId="0" fontId="4" fillId="0" borderId="4" xfId="0" applyFont="1" applyBorder="1" applyAlignment="1" applyProtection="1">
      <alignment horizontal="center" vertical="center" textRotation="90" wrapText="1"/>
    </xf>
    <xf numFmtId="0" fontId="0" fillId="0" borderId="4" xfId="0" applyBorder="1" applyAlignment="1" applyProtection="1">
      <alignment horizontal="center" vertical="center" textRotation="90"/>
    </xf>
    <xf numFmtId="0" fontId="3" fillId="3" borderId="1" xfId="0" applyFont="1" applyFill="1" applyBorder="1" applyAlignment="1" applyProtection="1">
      <alignment horizontal="center" vertical="center" textRotation="90" wrapText="1"/>
    </xf>
    <xf numFmtId="0" fontId="1" fillId="3" borderId="1" xfId="0" applyFont="1" applyFill="1" applyBorder="1" applyAlignment="1" applyProtection="1">
      <alignment horizontal="center" vertical="center" textRotation="90"/>
    </xf>
    <xf numFmtId="0" fontId="0" fillId="0" borderId="5" xfId="0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 textRotation="90" wrapText="1"/>
    </xf>
    <xf numFmtId="0" fontId="1" fillId="4" borderId="1" xfId="0" applyFont="1" applyFill="1" applyBorder="1" applyAlignment="1" applyProtection="1">
      <alignment horizontal="center" vertical="center" textRotation="90"/>
    </xf>
    <xf numFmtId="0" fontId="1" fillId="2" borderId="1" xfId="0" applyFont="1" applyFill="1" applyBorder="1" applyAlignment="1" applyProtection="1">
      <alignment horizontal="center" vertical="center" textRotation="90" wrapText="1"/>
    </xf>
    <xf numFmtId="0" fontId="1" fillId="2" borderId="1" xfId="0" applyFont="1" applyFill="1" applyBorder="1" applyAlignment="1" applyProtection="1">
      <alignment horizontal="center" vertical="center" textRotation="90"/>
    </xf>
    <xf numFmtId="0" fontId="5" fillId="3" borderId="1" xfId="0" applyFont="1" applyFill="1" applyBorder="1" applyAlignment="1" applyProtection="1">
      <alignment horizontal="center" vertical="center" textRotation="90" wrapText="1"/>
    </xf>
    <xf numFmtId="0" fontId="1" fillId="0" borderId="1" xfId="0" applyFont="1" applyBorder="1" applyAlignment="1" applyProtection="1">
      <alignment horizontal="center" vertical="center" textRotation="90" wrapText="1"/>
    </xf>
    <xf numFmtId="0" fontId="1" fillId="0" borderId="1" xfId="0" applyFont="1" applyBorder="1" applyAlignment="1" applyProtection="1">
      <alignment horizontal="center" vertical="center" textRotation="90"/>
    </xf>
    <xf numFmtId="0" fontId="5" fillId="0" borderId="1" xfId="0" applyFont="1" applyBorder="1" applyAlignment="1" applyProtection="1">
      <alignment horizontal="center" vertical="center" textRotation="90" wrapText="1"/>
    </xf>
    <xf numFmtId="0" fontId="0" fillId="0" borderId="1" xfId="0" applyBorder="1" applyAlignment="1" applyProtection="1">
      <alignment horizontal="center" vertical="center" textRotation="90" wrapText="1"/>
    </xf>
    <xf numFmtId="0" fontId="2" fillId="3" borderId="1" xfId="0" applyFont="1" applyFill="1" applyBorder="1" applyAlignment="1" applyProtection="1">
      <alignment horizontal="center" vertical="center" textRotation="90" wrapText="1"/>
    </xf>
    <xf numFmtId="0" fontId="5" fillId="2" borderId="1" xfId="0" applyFont="1" applyFill="1" applyBorder="1" applyAlignment="1" applyProtection="1">
      <alignment horizontal="center" vertical="center" textRotation="90" wrapText="1"/>
    </xf>
    <xf numFmtId="0" fontId="1" fillId="0" borderId="2" xfId="0" applyFont="1" applyBorder="1" applyAlignment="1" applyProtection="1">
      <alignment horizontal="center" vertical="center" textRotation="90"/>
    </xf>
    <xf numFmtId="0" fontId="1" fillId="0" borderId="2" xfId="0" applyFont="1" applyBorder="1" applyAlignment="1" applyProtection="1">
      <alignment horizontal="center" vertical="center" textRotation="90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654AF-B5FA-4CDF-87F5-AAA70BC61BBA}">
  <sheetPr>
    <pageSetUpPr fitToPage="1"/>
  </sheetPr>
  <dimension ref="A1:BK8"/>
  <sheetViews>
    <sheetView tabSelected="1" zoomScale="70" zoomScaleNormal="70" workbookViewId="0">
      <selection activeCell="BG16" sqref="BG16"/>
    </sheetView>
  </sheetViews>
  <sheetFormatPr defaultRowHeight="15" x14ac:dyDescent="0.25"/>
  <cols>
    <col min="1" max="1" width="3.7109375" style="1" bestFit="1" customWidth="1"/>
    <col min="2" max="2" width="32.28515625" bestFit="1" customWidth="1"/>
    <col min="3" max="4" width="9.42578125" bestFit="1" customWidth="1"/>
    <col min="5" max="5" width="12.28515625" bestFit="1" customWidth="1"/>
    <col min="6" max="14" width="3.7109375" bestFit="1" customWidth="1"/>
    <col min="15" max="15" width="12.28515625" bestFit="1" customWidth="1"/>
    <col min="16" max="19" width="3.7109375" bestFit="1" customWidth="1"/>
    <col min="20" max="20" width="6.5703125" bestFit="1" customWidth="1"/>
    <col min="21" max="23" width="3.7109375" bestFit="1" customWidth="1"/>
    <col min="24" max="24" width="12.28515625" bestFit="1" customWidth="1"/>
    <col min="25" max="30" width="3.7109375" bestFit="1" customWidth="1"/>
    <col min="31" max="31" width="6.5703125" bestFit="1" customWidth="1"/>
    <col min="32" max="32" width="20.85546875" bestFit="1" customWidth="1"/>
    <col min="33" max="34" width="3.7109375" bestFit="1" customWidth="1"/>
    <col min="35" max="35" width="4.5703125" bestFit="1" customWidth="1"/>
    <col min="36" max="36" width="6.140625" bestFit="1" customWidth="1"/>
    <col min="37" max="37" width="5.140625" bestFit="1" customWidth="1"/>
    <col min="38" max="38" width="6.5703125" bestFit="1" customWidth="1"/>
    <col min="39" max="39" width="5" bestFit="1" customWidth="1"/>
    <col min="40" max="40" width="3.7109375" bestFit="1" customWidth="1"/>
    <col min="41" max="41" width="5.5703125" bestFit="1" customWidth="1"/>
    <col min="42" max="42" width="5.140625" bestFit="1" customWidth="1"/>
    <col min="43" max="43" width="6.5703125" bestFit="1" customWidth="1"/>
    <col min="44" max="44" width="3.7109375" bestFit="1" customWidth="1"/>
    <col min="45" max="45" width="4.5703125" bestFit="1" customWidth="1"/>
    <col min="46" max="46" width="3.7109375" bestFit="1" customWidth="1"/>
    <col min="47" max="47" width="8.42578125" bestFit="1" customWidth="1"/>
    <col min="48" max="48" width="9.42578125" bestFit="1" customWidth="1"/>
    <col min="49" max="51" width="6.5703125" bestFit="1" customWidth="1"/>
    <col min="52" max="52" width="4" bestFit="1" customWidth="1"/>
    <col min="53" max="53" width="6.5703125" bestFit="1" customWidth="1"/>
    <col min="54" max="56" width="3.7109375" bestFit="1" customWidth="1"/>
    <col min="57" max="57" width="12.28515625" bestFit="1" customWidth="1"/>
    <col min="58" max="58" width="6.5703125" bestFit="1" customWidth="1"/>
    <col min="59" max="59" width="9.42578125" bestFit="1" customWidth="1"/>
    <col min="60" max="60" width="12.28515625" bestFit="1" customWidth="1"/>
    <col min="61" max="61" width="6.5703125" bestFit="1" customWidth="1"/>
    <col min="62" max="62" width="10.5703125" bestFit="1" customWidth="1"/>
    <col min="63" max="63" width="7.28515625" bestFit="1" customWidth="1"/>
  </cols>
  <sheetData>
    <row r="1" spans="1:63" s="3" customFormat="1" ht="227.25" customHeight="1" thickBot="1" x14ac:dyDescent="0.3">
      <c r="A1" s="44" t="s">
        <v>0</v>
      </c>
      <c r="B1" s="45" t="s">
        <v>1</v>
      </c>
      <c r="C1" s="40" t="s">
        <v>126</v>
      </c>
      <c r="D1" s="43" t="s">
        <v>125</v>
      </c>
      <c r="E1" s="29" t="s">
        <v>124</v>
      </c>
      <c r="F1" s="25" t="s">
        <v>123</v>
      </c>
      <c r="G1" s="25" t="s">
        <v>122</v>
      </c>
      <c r="H1" s="25" t="s">
        <v>121</v>
      </c>
      <c r="I1" s="25" t="s">
        <v>120</v>
      </c>
      <c r="J1" s="25" t="s">
        <v>119</v>
      </c>
      <c r="K1" s="25" t="s">
        <v>118</v>
      </c>
      <c r="L1" s="25" t="s">
        <v>117</v>
      </c>
      <c r="M1" s="25" t="s">
        <v>116</v>
      </c>
      <c r="N1" s="25" t="s">
        <v>115</v>
      </c>
      <c r="O1" s="42" t="s">
        <v>2</v>
      </c>
      <c r="P1" s="25" t="s">
        <v>114</v>
      </c>
      <c r="Q1" s="25" t="s">
        <v>113</v>
      </c>
      <c r="R1" s="25" t="s">
        <v>112</v>
      </c>
      <c r="S1" s="25" t="s">
        <v>111</v>
      </c>
      <c r="T1" s="25" t="s">
        <v>110</v>
      </c>
      <c r="U1" s="25" t="s">
        <v>109</v>
      </c>
      <c r="V1" s="41" t="s">
        <v>3</v>
      </c>
      <c r="W1" s="41" t="s">
        <v>4</v>
      </c>
      <c r="X1" s="29" t="s">
        <v>108</v>
      </c>
      <c r="Y1" s="25" t="s">
        <v>107</v>
      </c>
      <c r="Z1" s="25" t="s">
        <v>106</v>
      </c>
      <c r="AA1" s="25" t="s">
        <v>105</v>
      </c>
      <c r="AB1" s="25" t="s">
        <v>104</v>
      </c>
      <c r="AC1" s="25" t="s">
        <v>103</v>
      </c>
      <c r="AD1" s="25" t="s">
        <v>102</v>
      </c>
      <c r="AE1" s="29" t="s">
        <v>101</v>
      </c>
      <c r="AF1" s="40" t="s">
        <v>100</v>
      </c>
      <c r="AG1" s="25" t="s">
        <v>99</v>
      </c>
      <c r="AH1" s="25" t="s">
        <v>98</v>
      </c>
      <c r="AI1" s="25" t="s">
        <v>97</v>
      </c>
      <c r="AJ1" s="25" t="s">
        <v>96</v>
      </c>
      <c r="AK1" s="25" t="s">
        <v>95</v>
      </c>
      <c r="AL1" s="25" t="s">
        <v>94</v>
      </c>
      <c r="AM1" s="25" t="s">
        <v>93</v>
      </c>
      <c r="AN1" s="25" t="s">
        <v>92</v>
      </c>
      <c r="AO1" s="25" t="s">
        <v>91</v>
      </c>
      <c r="AP1" s="25" t="s">
        <v>90</v>
      </c>
      <c r="AQ1" s="38" t="s">
        <v>5</v>
      </c>
      <c r="AR1" s="25" t="s">
        <v>89</v>
      </c>
      <c r="AS1" s="25" t="s">
        <v>88</v>
      </c>
      <c r="AT1" s="29" t="s">
        <v>87</v>
      </c>
      <c r="AU1" s="35" t="s">
        <v>6</v>
      </c>
      <c r="AV1" s="37" t="s">
        <v>86</v>
      </c>
      <c r="AW1" s="33" t="s">
        <v>85</v>
      </c>
      <c r="AX1" s="25" t="s">
        <v>84</v>
      </c>
      <c r="AY1" s="25" t="s">
        <v>83</v>
      </c>
      <c r="AZ1" s="33" t="s">
        <v>82</v>
      </c>
      <c r="BA1" s="33" t="s">
        <v>81</v>
      </c>
      <c r="BB1" s="25" t="s">
        <v>80</v>
      </c>
      <c r="BC1" s="25" t="s">
        <v>79</v>
      </c>
      <c r="BD1" s="29" t="s">
        <v>78</v>
      </c>
      <c r="BE1" s="29" t="s">
        <v>71</v>
      </c>
      <c r="BF1" s="25" t="s">
        <v>77</v>
      </c>
      <c r="BG1" s="25" t="s">
        <v>76</v>
      </c>
      <c r="BH1" s="8" t="s">
        <v>72</v>
      </c>
      <c r="BI1" s="8" t="s">
        <v>73</v>
      </c>
      <c r="BJ1" s="25" t="s">
        <v>74</v>
      </c>
      <c r="BK1" s="27" t="s">
        <v>75</v>
      </c>
    </row>
    <row r="2" spans="1:63" s="3" customFormat="1" ht="89.25" customHeight="1" thickBot="1" x14ac:dyDescent="0.3">
      <c r="A2" s="44"/>
      <c r="B2" s="44"/>
      <c r="C2" s="39"/>
      <c r="D2" s="36"/>
      <c r="E2" s="30"/>
      <c r="F2" s="26"/>
      <c r="G2" s="26"/>
      <c r="H2" s="26"/>
      <c r="I2" s="26"/>
      <c r="J2" s="26"/>
      <c r="K2" s="26"/>
      <c r="L2" s="26"/>
      <c r="M2" s="26"/>
      <c r="N2" s="26"/>
      <c r="O2" s="30"/>
      <c r="P2" s="26"/>
      <c r="Q2" s="26"/>
      <c r="R2" s="26"/>
      <c r="S2" s="26"/>
      <c r="T2" s="26"/>
      <c r="U2" s="26"/>
      <c r="V2" s="26"/>
      <c r="W2" s="26"/>
      <c r="X2" s="30"/>
      <c r="Y2" s="26"/>
      <c r="Z2" s="26"/>
      <c r="AA2" s="26"/>
      <c r="AB2" s="26"/>
      <c r="AC2" s="26"/>
      <c r="AD2" s="26"/>
      <c r="AE2" s="30"/>
      <c r="AF2" s="39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39"/>
      <c r="AR2" s="26"/>
      <c r="AS2" s="26"/>
      <c r="AT2" s="30"/>
      <c r="AU2" s="36"/>
      <c r="AV2" s="30"/>
      <c r="AW2" s="34"/>
      <c r="AX2" s="26"/>
      <c r="AY2" s="26"/>
      <c r="AZ2" s="34"/>
      <c r="BA2" s="34"/>
      <c r="BB2" s="26"/>
      <c r="BC2" s="26"/>
      <c r="BD2" s="30"/>
      <c r="BE2" s="30"/>
      <c r="BF2" s="26"/>
      <c r="BG2" s="26"/>
      <c r="BH2" s="31" t="s">
        <v>7</v>
      </c>
      <c r="BI2" s="32"/>
      <c r="BJ2" s="26"/>
      <c r="BK2" s="28"/>
    </row>
    <row r="3" spans="1:63" s="3" customFormat="1" ht="30.75" thickBot="1" x14ac:dyDescent="0.3">
      <c r="A3" s="44"/>
      <c r="B3" s="44"/>
      <c r="C3" s="9" t="s">
        <v>8</v>
      </c>
      <c r="D3" s="10">
        <v>28</v>
      </c>
      <c r="E3" s="11">
        <v>13</v>
      </c>
      <c r="F3" s="12">
        <v>6</v>
      </c>
      <c r="G3" s="12">
        <v>5</v>
      </c>
      <c r="H3" s="12">
        <v>4</v>
      </c>
      <c r="I3" s="12">
        <v>3</v>
      </c>
      <c r="J3" s="12">
        <v>2</v>
      </c>
      <c r="K3" s="12">
        <v>3</v>
      </c>
      <c r="L3" s="12">
        <v>2</v>
      </c>
      <c r="M3" s="12">
        <v>1</v>
      </c>
      <c r="N3" s="12">
        <v>1</v>
      </c>
      <c r="O3" s="11">
        <v>4</v>
      </c>
      <c r="P3" s="12">
        <v>1</v>
      </c>
      <c r="Q3" s="12">
        <v>2</v>
      </c>
      <c r="R3" s="12">
        <v>1</v>
      </c>
      <c r="S3" s="12">
        <v>1</v>
      </c>
      <c r="T3" s="12">
        <v>1</v>
      </c>
      <c r="U3" s="12">
        <v>1</v>
      </c>
      <c r="V3" s="12">
        <v>1</v>
      </c>
      <c r="W3" s="12">
        <v>0.5</v>
      </c>
      <c r="X3" s="11">
        <v>4</v>
      </c>
      <c r="Y3" s="12">
        <v>3</v>
      </c>
      <c r="Z3" s="12">
        <v>2</v>
      </c>
      <c r="AA3" s="12">
        <v>1</v>
      </c>
      <c r="AB3" s="12">
        <v>2</v>
      </c>
      <c r="AC3" s="12">
        <v>1</v>
      </c>
      <c r="AD3" s="12">
        <v>0.5</v>
      </c>
      <c r="AE3" s="11">
        <v>5</v>
      </c>
      <c r="AF3" s="9">
        <v>3</v>
      </c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9">
        <v>2</v>
      </c>
      <c r="AR3" s="12"/>
      <c r="AS3" s="12"/>
      <c r="AT3" s="11">
        <v>2</v>
      </c>
      <c r="AU3" s="10">
        <v>27</v>
      </c>
      <c r="AV3" s="11">
        <v>13</v>
      </c>
      <c r="AW3" s="13">
        <v>9</v>
      </c>
      <c r="AX3" s="12"/>
      <c r="AY3" s="12"/>
      <c r="AZ3" s="13">
        <v>5</v>
      </c>
      <c r="BA3" s="13">
        <v>4</v>
      </c>
      <c r="BB3" s="12">
        <v>2</v>
      </c>
      <c r="BC3" s="12">
        <v>3</v>
      </c>
      <c r="BD3" s="11">
        <v>2</v>
      </c>
      <c r="BE3" s="11">
        <v>12</v>
      </c>
      <c r="BF3" s="12">
        <v>6</v>
      </c>
      <c r="BG3" s="12">
        <v>6</v>
      </c>
      <c r="BH3" s="12">
        <v>6</v>
      </c>
      <c r="BI3" s="12">
        <v>4</v>
      </c>
      <c r="BJ3" s="12">
        <v>3</v>
      </c>
      <c r="BK3" s="14">
        <v>2</v>
      </c>
    </row>
    <row r="4" spans="1:63" s="3" customFormat="1" ht="122.25" thickBot="1" x14ac:dyDescent="0.3">
      <c r="A4" s="44"/>
      <c r="B4" s="44"/>
      <c r="C4" s="2" t="s">
        <v>9</v>
      </c>
      <c r="D4" s="4" t="s">
        <v>10</v>
      </c>
      <c r="E4" s="5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5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5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5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  <c r="AN4" s="2" t="s">
        <v>46</v>
      </c>
      <c r="AO4" s="2" t="s">
        <v>47</v>
      </c>
      <c r="AP4" s="2" t="s">
        <v>48</v>
      </c>
      <c r="AQ4" s="2" t="s">
        <v>49</v>
      </c>
      <c r="AR4" s="2" t="s">
        <v>50</v>
      </c>
      <c r="AS4" s="2" t="s">
        <v>51</v>
      </c>
      <c r="AT4" s="5" t="s">
        <v>52</v>
      </c>
      <c r="AU4" s="4" t="s">
        <v>53</v>
      </c>
      <c r="AV4" s="5" t="s">
        <v>54</v>
      </c>
      <c r="AW4" s="6" t="s">
        <v>55</v>
      </c>
      <c r="AX4" s="2" t="s">
        <v>56</v>
      </c>
      <c r="AY4" s="2" t="s">
        <v>57</v>
      </c>
      <c r="AZ4" s="6" t="s">
        <v>58</v>
      </c>
      <c r="BA4" s="6" t="s">
        <v>59</v>
      </c>
      <c r="BB4" s="2" t="s">
        <v>60</v>
      </c>
      <c r="BC4" s="2" t="s">
        <v>61</v>
      </c>
      <c r="BD4" s="5" t="s">
        <v>62</v>
      </c>
      <c r="BE4" s="5" t="s">
        <v>63</v>
      </c>
      <c r="BF4" s="2" t="s">
        <v>64</v>
      </c>
      <c r="BG4" s="2" t="s">
        <v>65</v>
      </c>
      <c r="BH4" s="2" t="s">
        <v>66</v>
      </c>
      <c r="BI4" s="2" t="s">
        <v>67</v>
      </c>
      <c r="BJ4" s="2" t="s">
        <v>68</v>
      </c>
      <c r="BK4" s="7" t="s">
        <v>69</v>
      </c>
    </row>
    <row r="5" spans="1:63" s="22" customFormat="1" x14ac:dyDescent="0.25">
      <c r="A5" s="16">
        <v>1</v>
      </c>
      <c r="B5" s="23" t="s">
        <v>70</v>
      </c>
      <c r="C5" s="18">
        <f>D5+AU5</f>
        <v>41.35</v>
      </c>
      <c r="D5" s="15">
        <f>MIN(E5+O5+X5+AE5+AT5,$D$3)</f>
        <v>20</v>
      </c>
      <c r="E5" s="19">
        <f>MIN(SUM(F5:N5),$E$3)</f>
        <v>9</v>
      </c>
      <c r="F5" s="19">
        <v>0</v>
      </c>
      <c r="G5" s="19">
        <v>0</v>
      </c>
      <c r="H5" s="19">
        <v>4</v>
      </c>
      <c r="I5" s="19">
        <v>0</v>
      </c>
      <c r="J5" s="19">
        <v>2</v>
      </c>
      <c r="K5" s="19">
        <v>3</v>
      </c>
      <c r="L5" s="19">
        <v>0</v>
      </c>
      <c r="M5" s="19">
        <v>0</v>
      </c>
      <c r="N5" s="19">
        <v>0</v>
      </c>
      <c r="O5" s="20">
        <f>MIN(SUM(P5:W5),$O$3)</f>
        <v>4</v>
      </c>
      <c r="P5" s="19">
        <v>0</v>
      </c>
      <c r="Q5" s="19">
        <v>1</v>
      </c>
      <c r="R5" s="20">
        <v>1</v>
      </c>
      <c r="S5" s="20">
        <v>1</v>
      </c>
      <c r="T5" s="19"/>
      <c r="U5" s="20">
        <v>0.5</v>
      </c>
      <c r="V5" s="19">
        <v>1</v>
      </c>
      <c r="W5" s="20">
        <v>0</v>
      </c>
      <c r="X5" s="20">
        <f>MIN(SUM(Y5:AD5),$X$3)</f>
        <v>3</v>
      </c>
      <c r="Y5" s="19">
        <v>3</v>
      </c>
      <c r="Z5" s="19">
        <v>0</v>
      </c>
      <c r="AA5" s="19">
        <v>0</v>
      </c>
      <c r="AB5" s="19">
        <v>0</v>
      </c>
      <c r="AC5" s="19">
        <v>0</v>
      </c>
      <c r="AD5" s="20">
        <v>0</v>
      </c>
      <c r="AE5" s="15">
        <f>MIN(AF5+AQ5,$AE$3)</f>
        <v>4</v>
      </c>
      <c r="AF5" s="15">
        <f>MIN(SUM(AG5:AP5),$AF$3)</f>
        <v>3</v>
      </c>
      <c r="AG5" s="19">
        <v>0</v>
      </c>
      <c r="AH5" s="20">
        <v>1.5</v>
      </c>
      <c r="AI5" s="21">
        <v>0</v>
      </c>
      <c r="AJ5" s="15">
        <v>0.25</v>
      </c>
      <c r="AK5" s="21">
        <v>3.25</v>
      </c>
      <c r="AL5" s="15">
        <v>1.25</v>
      </c>
      <c r="AM5" s="21">
        <v>0.75</v>
      </c>
      <c r="AN5" s="19">
        <v>0</v>
      </c>
      <c r="AO5" s="15">
        <v>0</v>
      </c>
      <c r="AP5" s="21">
        <v>0</v>
      </c>
      <c r="AQ5" s="21">
        <f>MIN(SUM(AR5:AS5),$AQ$3)</f>
        <v>1</v>
      </c>
      <c r="AR5" s="20">
        <v>1</v>
      </c>
      <c r="AS5" s="21">
        <v>0</v>
      </c>
      <c r="AT5" s="20">
        <v>0</v>
      </c>
      <c r="AU5" s="18">
        <f>MIN(AV5+BD5+BE5,$AU$3)</f>
        <v>21.35</v>
      </c>
      <c r="AV5" s="15">
        <f>MIN(AW5+AZ5+BA5,$AV$3)</f>
        <v>12.1</v>
      </c>
      <c r="AW5" s="15">
        <f>MIN(SUM(AX5:AY5),$AW$3)</f>
        <v>9</v>
      </c>
      <c r="AX5" s="21">
        <v>9</v>
      </c>
      <c r="AY5" s="15">
        <v>0</v>
      </c>
      <c r="AZ5" s="20">
        <v>0.1</v>
      </c>
      <c r="BA5" s="19">
        <f>MIN(SUM(BB5:BC5),$BA$3)</f>
        <v>3</v>
      </c>
      <c r="BB5" s="19">
        <v>0</v>
      </c>
      <c r="BC5" s="19">
        <v>3</v>
      </c>
      <c r="BD5" s="20">
        <v>0</v>
      </c>
      <c r="BE5" s="18">
        <f>BK5+MIN(3,BJ5)+BG5+BF5+MIN(6,(BI5+BH5))</f>
        <v>9.25</v>
      </c>
      <c r="BF5" s="20">
        <v>0</v>
      </c>
      <c r="BG5" s="18">
        <v>0</v>
      </c>
      <c r="BH5" s="15">
        <v>5.625</v>
      </c>
      <c r="BI5" s="15">
        <v>1.875</v>
      </c>
      <c r="BJ5" s="15">
        <v>3.625</v>
      </c>
      <c r="BK5" s="18">
        <v>0.25</v>
      </c>
    </row>
    <row r="6" spans="1:63" s="22" customFormat="1" x14ac:dyDescent="0.25">
      <c r="A6" s="16">
        <v>2</v>
      </c>
      <c r="B6" s="17" t="s">
        <v>128</v>
      </c>
      <c r="C6" s="18">
        <f>D6+AU6</f>
        <v>31.063000000000002</v>
      </c>
      <c r="D6" s="15">
        <f>MIN(E6+O6+X6+AE6+AT6,$D$3)</f>
        <v>14</v>
      </c>
      <c r="E6" s="19">
        <f>MIN(SUM(F6:N6),$E$3)</f>
        <v>7</v>
      </c>
      <c r="F6" s="19"/>
      <c r="G6" s="19"/>
      <c r="H6" s="19">
        <v>4</v>
      </c>
      <c r="I6" s="19">
        <v>3</v>
      </c>
      <c r="J6" s="19"/>
      <c r="K6" s="19"/>
      <c r="L6" s="19"/>
      <c r="M6" s="19"/>
      <c r="N6" s="19"/>
      <c r="O6" s="20">
        <f>MIN(SUM(P6:W6),$O$3)</f>
        <v>3.5</v>
      </c>
      <c r="P6" s="19">
        <v>0</v>
      </c>
      <c r="Q6" s="19">
        <v>2</v>
      </c>
      <c r="R6" s="20">
        <v>1</v>
      </c>
      <c r="S6" s="20"/>
      <c r="T6" s="19"/>
      <c r="U6" s="20"/>
      <c r="V6" s="19"/>
      <c r="W6" s="20">
        <v>0.5</v>
      </c>
      <c r="X6" s="20">
        <f>MIN(SUM(Y6:AD6),$X$3)</f>
        <v>3</v>
      </c>
      <c r="Y6" s="19">
        <v>3</v>
      </c>
      <c r="Z6" s="19"/>
      <c r="AA6" s="19"/>
      <c r="AB6" s="19"/>
      <c r="AC6" s="19"/>
      <c r="AD6" s="20"/>
      <c r="AE6" s="15">
        <f>MIN(AF6+AQ6,$AE$3)</f>
        <v>0.5</v>
      </c>
      <c r="AF6" s="15">
        <f>MIN(SUM(AG6:AP6),$AF$3)</f>
        <v>0.5</v>
      </c>
      <c r="AG6" s="19">
        <v>0</v>
      </c>
      <c r="AH6" s="20">
        <v>0</v>
      </c>
      <c r="AI6" s="21">
        <v>0</v>
      </c>
      <c r="AJ6" s="15">
        <v>0</v>
      </c>
      <c r="AK6" s="21">
        <v>0</v>
      </c>
      <c r="AL6" s="15">
        <v>0.5</v>
      </c>
      <c r="AM6" s="21">
        <v>0</v>
      </c>
      <c r="AN6" s="19">
        <v>0</v>
      </c>
      <c r="AO6" s="15">
        <v>0</v>
      </c>
      <c r="AP6" s="21">
        <v>0</v>
      </c>
      <c r="AQ6" s="21">
        <f>MIN(SUM(AR6:AS6),$AQ$3)</f>
        <v>0</v>
      </c>
      <c r="AR6" s="20">
        <v>0</v>
      </c>
      <c r="AS6" s="21">
        <v>0</v>
      </c>
      <c r="AT6" s="20">
        <v>0</v>
      </c>
      <c r="AU6" s="18">
        <f>MIN(AV6+BD6+BE6,$AU$3)</f>
        <v>17.063000000000002</v>
      </c>
      <c r="AV6" s="15">
        <f>MIN(AW6+AZ6+BA6,$AV$3)</f>
        <v>13</v>
      </c>
      <c r="AW6" s="15">
        <f>MIN(SUM(AX6:AY6),$AW$3)</f>
        <v>9</v>
      </c>
      <c r="AX6" s="21">
        <v>9</v>
      </c>
      <c r="AY6" s="15">
        <v>0</v>
      </c>
      <c r="AZ6" s="20">
        <v>2.2000000000000002</v>
      </c>
      <c r="BA6" s="19">
        <f>MIN(SUM(BB6:BC6),$BA$3)</f>
        <v>2</v>
      </c>
      <c r="BB6" s="19">
        <v>1</v>
      </c>
      <c r="BC6" s="19">
        <v>1</v>
      </c>
      <c r="BD6" s="20">
        <v>0</v>
      </c>
      <c r="BE6" s="18">
        <f t="shared" ref="BE6:BE7" si="0">BK6+MIN(3,BJ6)+BG6+BF6+MIN(6,(BI6+BH6))</f>
        <v>4.0630000000000006</v>
      </c>
      <c r="BF6" s="20">
        <v>0</v>
      </c>
      <c r="BG6" s="18">
        <v>0</v>
      </c>
      <c r="BH6" s="15"/>
      <c r="BI6" s="15">
        <v>0.875</v>
      </c>
      <c r="BJ6" s="15">
        <v>3.75</v>
      </c>
      <c r="BK6" s="18">
        <v>0.188</v>
      </c>
    </row>
    <row r="7" spans="1:63" s="22" customFormat="1" x14ac:dyDescent="0.25">
      <c r="A7" s="16">
        <v>3</v>
      </c>
      <c r="B7" s="17" t="s">
        <v>127</v>
      </c>
      <c r="C7" s="18">
        <f>D7+AU7</f>
        <v>30.25</v>
      </c>
      <c r="D7" s="15">
        <f>MIN(E7+O7+X7+AE7+AT7,$D$3)</f>
        <v>17.75</v>
      </c>
      <c r="E7" s="19">
        <f>MIN(SUM(F7:N7),$E$3)</f>
        <v>7</v>
      </c>
      <c r="F7" s="19">
        <v>0</v>
      </c>
      <c r="G7" s="19">
        <v>0</v>
      </c>
      <c r="H7" s="19">
        <v>4</v>
      </c>
      <c r="I7" s="19">
        <v>3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20">
        <f>MIN(SUM(P7:W7),$O$3)</f>
        <v>4</v>
      </c>
      <c r="P7" s="19">
        <v>0</v>
      </c>
      <c r="Q7" s="19">
        <v>2</v>
      </c>
      <c r="R7" s="20">
        <v>1</v>
      </c>
      <c r="S7" s="20"/>
      <c r="T7" s="19"/>
      <c r="U7" s="20"/>
      <c r="V7" s="19">
        <v>1</v>
      </c>
      <c r="W7" s="20">
        <v>0.5</v>
      </c>
      <c r="X7" s="20">
        <f>MIN(SUM(Y7:AD7),$X$3)</f>
        <v>4</v>
      </c>
      <c r="Y7" s="19">
        <v>3</v>
      </c>
      <c r="Z7" s="19"/>
      <c r="AA7" s="19"/>
      <c r="AB7" s="19">
        <v>2</v>
      </c>
      <c r="AC7" s="19">
        <v>0</v>
      </c>
      <c r="AD7" s="20">
        <v>0</v>
      </c>
      <c r="AE7" s="15">
        <f>MIN(AF7+AQ7,$AE$3)</f>
        <v>2.75</v>
      </c>
      <c r="AF7" s="15">
        <f t="shared" ref="AF7:AF8" si="1">MIN(SUM(AG7:AP7),$AF$3)</f>
        <v>0.75</v>
      </c>
      <c r="AG7" s="19"/>
      <c r="AH7" s="20"/>
      <c r="AI7" s="21">
        <v>0</v>
      </c>
      <c r="AJ7" s="15">
        <v>0</v>
      </c>
      <c r="AK7" s="21">
        <v>0.5</v>
      </c>
      <c r="AL7" s="15">
        <v>0.25</v>
      </c>
      <c r="AM7" s="21">
        <v>0</v>
      </c>
      <c r="AN7" s="19">
        <v>0</v>
      </c>
      <c r="AO7" s="15">
        <v>0</v>
      </c>
      <c r="AP7" s="21">
        <v>0</v>
      </c>
      <c r="AQ7" s="21">
        <f>MIN(SUM(AR7:AS7),$AQ$3)</f>
        <v>2</v>
      </c>
      <c r="AR7" s="20">
        <v>2</v>
      </c>
      <c r="AS7" s="24"/>
      <c r="AT7" s="20">
        <v>0</v>
      </c>
      <c r="AU7" s="18">
        <f>MIN(AV7+BD7+BE7,$AU$3)</f>
        <v>12.5</v>
      </c>
      <c r="AV7" s="15">
        <f>MIN(AW7+AZ7+BA7,$AV$3)</f>
        <v>12</v>
      </c>
      <c r="AW7" s="15">
        <f>MIN(SUM(AX7:AY7),$AW$3)</f>
        <v>9</v>
      </c>
      <c r="AX7" s="21">
        <v>9</v>
      </c>
      <c r="AY7" s="15">
        <v>0</v>
      </c>
      <c r="AZ7" s="20">
        <v>0</v>
      </c>
      <c r="BA7" s="19">
        <f>MIN(SUM(BB7:BC7),$BA$3)</f>
        <v>3</v>
      </c>
      <c r="BB7" s="19">
        <v>0</v>
      </c>
      <c r="BC7" s="19">
        <v>3</v>
      </c>
      <c r="BD7" s="20">
        <v>0</v>
      </c>
      <c r="BE7" s="18">
        <f t="shared" si="0"/>
        <v>0.5</v>
      </c>
      <c r="BF7" s="20">
        <v>0</v>
      </c>
      <c r="BG7" s="18">
        <v>0</v>
      </c>
      <c r="BH7" s="15">
        <v>0</v>
      </c>
      <c r="BI7" s="15">
        <v>0</v>
      </c>
      <c r="BJ7" s="15">
        <v>0.5</v>
      </c>
      <c r="BK7" s="18">
        <v>0</v>
      </c>
    </row>
    <row r="8" spans="1:63" s="22" customFormat="1" x14ac:dyDescent="0.25">
      <c r="A8" s="16">
        <v>4</v>
      </c>
      <c r="B8" s="17" t="s">
        <v>129</v>
      </c>
      <c r="C8" s="18">
        <f>D8+AU8</f>
        <v>21.5</v>
      </c>
      <c r="D8" s="15">
        <f>MIN(E8+O8+X8+AE8+AT8,$D$3)</f>
        <v>9.5</v>
      </c>
      <c r="E8" s="19">
        <f>MIN(SUM(F8:N8),$E$3)</f>
        <v>4</v>
      </c>
      <c r="F8" s="19">
        <v>0</v>
      </c>
      <c r="G8" s="19">
        <v>0</v>
      </c>
      <c r="H8" s="19">
        <v>4</v>
      </c>
      <c r="I8" s="19">
        <v>0</v>
      </c>
      <c r="J8" s="19">
        <v>0</v>
      </c>
      <c r="K8" s="19"/>
      <c r="L8" s="19">
        <v>0</v>
      </c>
      <c r="M8" s="19">
        <v>0</v>
      </c>
      <c r="N8" s="19">
        <v>0</v>
      </c>
      <c r="O8" s="20">
        <f>MIN(SUM(P8:W8),$O$3)</f>
        <v>3.5</v>
      </c>
      <c r="P8" s="19">
        <v>0</v>
      </c>
      <c r="Q8" s="19">
        <v>2</v>
      </c>
      <c r="R8" s="20">
        <v>1</v>
      </c>
      <c r="S8" s="20"/>
      <c r="T8" s="19"/>
      <c r="U8" s="20"/>
      <c r="V8" s="19"/>
      <c r="W8" s="20">
        <v>0.5</v>
      </c>
      <c r="X8" s="20">
        <f>MIN(SUM(Y8:AD8),$X$3)</f>
        <v>0</v>
      </c>
      <c r="Y8" s="19"/>
      <c r="Z8" s="19"/>
      <c r="AA8" s="19"/>
      <c r="AB8" s="19">
        <v>0</v>
      </c>
      <c r="AC8" s="19">
        <v>0</v>
      </c>
      <c r="AD8" s="20">
        <v>0</v>
      </c>
      <c r="AE8" s="15">
        <f t="shared" ref="AE8" si="2">MIN(AF8+AQ8,$AE$3)</f>
        <v>2</v>
      </c>
      <c r="AF8" s="15">
        <f t="shared" si="1"/>
        <v>2</v>
      </c>
      <c r="AG8" s="19"/>
      <c r="AH8" s="20">
        <v>2</v>
      </c>
      <c r="AI8" s="21"/>
      <c r="AJ8" s="15"/>
      <c r="AK8" s="21"/>
      <c r="AL8" s="15"/>
      <c r="AM8" s="21"/>
      <c r="AN8" s="19"/>
      <c r="AO8" s="15"/>
      <c r="AP8" s="21"/>
      <c r="AQ8" s="21">
        <f>MIN(SUM(AR8:AS8),$AQ$3)</f>
        <v>0</v>
      </c>
      <c r="AR8" s="20"/>
      <c r="AS8" s="21"/>
      <c r="AT8" s="20"/>
      <c r="AU8" s="18">
        <f>MIN(AV8+BD8+BE8,$AU$3)</f>
        <v>12</v>
      </c>
      <c r="AV8" s="15">
        <f>MIN(AW8+AZ8+BA8,$AV$3)</f>
        <v>12</v>
      </c>
      <c r="AW8" s="15">
        <f>MIN(SUM(AX8:AY8),$AW$3)</f>
        <v>9</v>
      </c>
      <c r="AX8" s="21">
        <v>9</v>
      </c>
      <c r="AY8" s="15">
        <v>0</v>
      </c>
      <c r="AZ8" s="20"/>
      <c r="BA8" s="19">
        <f>MIN(SUM(BB8:BC8),$BA$3)</f>
        <v>3</v>
      </c>
      <c r="BB8" s="19"/>
      <c r="BC8" s="19">
        <v>3</v>
      </c>
      <c r="BD8" s="20">
        <v>0</v>
      </c>
      <c r="BE8" s="18">
        <f t="shared" ref="BE8" si="3">BK8+BJ8+BG8+BF8+MIN(6,(BI8+BH8))</f>
        <v>0</v>
      </c>
      <c r="BF8" s="20">
        <v>0</v>
      </c>
      <c r="BG8" s="18">
        <v>0</v>
      </c>
      <c r="BH8" s="15"/>
      <c r="BI8" s="15"/>
      <c r="BJ8" s="15"/>
      <c r="BK8" s="18"/>
    </row>
  </sheetData>
  <mergeCells count="62">
    <mergeCell ref="C1:C2"/>
    <mergeCell ref="D1:D2"/>
    <mergeCell ref="E1:E2"/>
    <mergeCell ref="A1:A4"/>
    <mergeCell ref="B1:B4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K1:K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  <mergeCell ref="AL1:AL2"/>
    <mergeCell ref="AM1:AM2"/>
    <mergeCell ref="AN1:AN2"/>
    <mergeCell ref="AO1:AO2"/>
    <mergeCell ref="AP1:AP2"/>
    <mergeCell ref="AQ1:AQ2"/>
    <mergeCell ref="AR1:AR2"/>
    <mergeCell ref="AS1:AS2"/>
    <mergeCell ref="AT1:AT2"/>
    <mergeCell ref="AU1:AU2"/>
    <mergeCell ref="AV1:AV2"/>
    <mergeCell ref="AW1:AW2"/>
    <mergeCell ref="AX1:AX2"/>
    <mergeCell ref="AY1:AY2"/>
    <mergeCell ref="AZ1:AZ2"/>
    <mergeCell ref="BA1:BA2"/>
    <mergeCell ref="BB1:BB2"/>
    <mergeCell ref="BC1:BC2"/>
    <mergeCell ref="BJ1:BJ2"/>
    <mergeCell ref="BK1:BK2"/>
    <mergeCell ref="BD1:BD2"/>
    <mergeCell ref="BE1:BE2"/>
    <mergeCell ref="BF1:BF2"/>
    <mergeCell ref="BG1:BG2"/>
    <mergeCell ref="BH2:BI2"/>
  </mergeCells>
  <pageMargins left="0.70866141732283472" right="0.70866141732283472" top="0.74803149606299213" bottom="0.74803149606299213" header="0.31496062992125984" footer="0.31496062992125984"/>
  <pageSetup paperSize="8" scale="49" fitToHeight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Προσωρινός αξιολογικός πίνακας</vt:lpstr>
      <vt:lpstr>'Προσωρινός αξιολογικός πίνακας'!Print_Area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2023-02-24T11:07:54Z</cp:lastPrinted>
  <dcterms:created xsi:type="dcterms:W3CDTF">2023-02-17T08:57:07Z</dcterms:created>
  <dcterms:modified xsi:type="dcterms:W3CDTF">2026-09-30T06:04:03Z</dcterms:modified>
</cp:coreProperties>
</file>